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negru/Desktop/Data Repository/"/>
    </mc:Choice>
  </mc:AlternateContent>
  <xr:revisionPtr revIDLastSave="0" documentId="13_ncr:1_{637E5717-50E3-DB41-858D-D7E811D2504C}" xr6:coauthVersionLast="47" xr6:coauthVersionMax="47" xr10:uidLastSave="{00000000-0000-0000-0000-000000000000}"/>
  <bookViews>
    <workbookView xWindow="34620" yWindow="3180" windowWidth="31320" windowHeight="18360" activeTab="10" xr2:uid="{EE0E98F4-36A2-0746-9564-9EC3E1F079D4}"/>
  </bookViews>
  <sheets>
    <sheet name="Figure 1C" sheetId="1" r:id="rId1"/>
    <sheet name="Figure 1D" sheetId="2" r:id="rId2"/>
    <sheet name="Figure 1E" sheetId="3" r:id="rId3"/>
    <sheet name="Figure 1F" sheetId="4" r:id="rId4"/>
    <sheet name="Figure 1G" sheetId="5" r:id="rId5"/>
    <sheet name="Figure 1H" sheetId="6" r:id="rId6"/>
    <sheet name="Figure 1I" sheetId="7" r:id="rId7"/>
    <sheet name="Figure 1J" sheetId="8" r:id="rId8"/>
    <sheet name="Figure 2" sheetId="10" r:id="rId9"/>
    <sheet name="Figure 4" sheetId="12" r:id="rId10"/>
    <sheet name="Figure 5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2" l="1"/>
  <c r="F11" i="12"/>
  <c r="E12" i="12"/>
  <c r="E11" i="12"/>
  <c r="F6" i="12"/>
  <c r="F5" i="12"/>
  <c r="E6" i="12"/>
  <c r="E5" i="12"/>
  <c r="C12" i="12"/>
  <c r="B12" i="12"/>
  <c r="C11" i="12"/>
  <c r="B11" i="12"/>
  <c r="C6" i="12"/>
  <c r="B6" i="12"/>
  <c r="C5" i="12"/>
  <c r="B5" i="12"/>
  <c r="C9" i="8"/>
  <c r="D9" i="8"/>
  <c r="E9" i="8"/>
  <c r="B9" i="8"/>
  <c r="C8" i="8"/>
  <c r="D8" i="8"/>
  <c r="E8" i="8"/>
  <c r="B8" i="8"/>
  <c r="D7" i="3"/>
  <c r="D6" i="3"/>
  <c r="B12" i="6"/>
  <c r="B6" i="6"/>
  <c r="B11" i="6"/>
  <c r="B5" i="6"/>
  <c r="C13" i="5"/>
  <c r="D13" i="5"/>
  <c r="E13" i="5"/>
  <c r="F13" i="5"/>
  <c r="G13" i="5"/>
  <c r="H13" i="5"/>
  <c r="I13" i="5"/>
  <c r="J13" i="5"/>
  <c r="K13" i="5"/>
  <c r="L13" i="5"/>
  <c r="B13" i="5"/>
  <c r="C12" i="5"/>
  <c r="D12" i="5"/>
  <c r="E12" i="5"/>
  <c r="F12" i="5"/>
  <c r="G12" i="5"/>
  <c r="H12" i="5"/>
  <c r="I12" i="5"/>
  <c r="J12" i="5"/>
  <c r="K12" i="5"/>
  <c r="L12" i="5"/>
  <c r="B12" i="5"/>
  <c r="E7" i="5"/>
  <c r="F7" i="5"/>
  <c r="I7" i="5"/>
  <c r="J7" i="5"/>
  <c r="L7" i="5"/>
  <c r="M7" i="5"/>
  <c r="N7" i="5"/>
  <c r="O7" i="5"/>
  <c r="P7" i="5"/>
  <c r="Q7" i="5"/>
  <c r="B7" i="5"/>
  <c r="E6" i="5"/>
  <c r="F6" i="5"/>
  <c r="I6" i="5"/>
  <c r="J6" i="5"/>
  <c r="L6" i="5"/>
  <c r="M6" i="5"/>
  <c r="N6" i="5"/>
  <c r="O6" i="5"/>
  <c r="P6" i="5"/>
  <c r="Q6" i="5"/>
  <c r="B6" i="5"/>
  <c r="C19" i="2"/>
  <c r="D19" i="2"/>
  <c r="B19" i="2"/>
  <c r="C18" i="2"/>
  <c r="D18" i="2"/>
  <c r="B18" i="2"/>
  <c r="C13" i="2"/>
  <c r="D13" i="2"/>
  <c r="B13" i="2"/>
  <c r="C12" i="2"/>
  <c r="D12" i="2"/>
  <c r="B12" i="2"/>
  <c r="D7" i="2"/>
  <c r="B7" i="2"/>
  <c r="D6" i="2"/>
  <c r="B6" i="2"/>
  <c r="G3" i="9"/>
  <c r="G4" i="9"/>
  <c r="G5" i="9"/>
  <c r="G6" i="9"/>
  <c r="G7" i="9"/>
  <c r="G8" i="9"/>
  <c r="G9" i="9"/>
  <c r="F3" i="9"/>
  <c r="F4" i="9"/>
  <c r="F5" i="9"/>
  <c r="F6" i="9"/>
  <c r="F7" i="9"/>
  <c r="F8" i="9"/>
  <c r="F9" i="9"/>
  <c r="E20" i="10"/>
  <c r="D20" i="10"/>
  <c r="C20" i="10"/>
  <c r="B20" i="10"/>
  <c r="E19" i="10"/>
  <c r="D19" i="10"/>
  <c r="C19" i="10"/>
  <c r="B19" i="10"/>
  <c r="E10" i="10"/>
  <c r="D10" i="10"/>
  <c r="B10" i="10"/>
  <c r="C10" i="10"/>
  <c r="C9" i="10"/>
  <c r="D9" i="10"/>
  <c r="E9" i="10"/>
  <c r="B9" i="10"/>
  <c r="C9" i="7"/>
  <c r="C8" i="7"/>
  <c r="D9" i="7"/>
  <c r="E9" i="7"/>
  <c r="D8" i="7"/>
  <c r="E8" i="7"/>
  <c r="B8" i="7"/>
  <c r="B9" i="7"/>
  <c r="C9" i="4"/>
  <c r="D9" i="4"/>
  <c r="E9" i="4"/>
  <c r="C10" i="4"/>
  <c r="D10" i="4"/>
  <c r="E10" i="4"/>
  <c r="F10" i="4"/>
  <c r="B10" i="4"/>
  <c r="F9" i="4"/>
  <c r="B9" i="4"/>
  <c r="C13" i="3"/>
  <c r="D13" i="3"/>
  <c r="B13" i="3"/>
  <c r="C12" i="3"/>
  <c r="D12" i="3"/>
  <c r="B12" i="3"/>
  <c r="C6" i="1"/>
  <c r="B6" i="1"/>
  <c r="C5" i="1"/>
  <c r="B5" i="1"/>
  <c r="G2" i="9"/>
  <c r="F2" i="9"/>
</calcChain>
</file>

<file path=xl/sharedStrings.xml><?xml version="1.0" encoding="utf-8"?>
<sst xmlns="http://schemas.openxmlformats.org/spreadsheetml/2006/main" count="162" uniqueCount="82">
  <si>
    <t>Homogenizer Probe Diameter (mm)</t>
  </si>
  <si>
    <t>Batch 1 Hydrodynamic Diameter (nm)</t>
  </si>
  <si>
    <t>Batch 2 Hydrodynamic Diameter (nm)</t>
  </si>
  <si>
    <t>Batch 3 Hydrodynamic Diameter (nm)</t>
  </si>
  <si>
    <t>Hydrodynamic Diameter (nm) (bench-scale, 20mm probe,  batch #1)</t>
  </si>
  <si>
    <t>Hydrodynamic Diameter (nm) (bench-scale, 20mm probe,  batch #2)</t>
  </si>
  <si>
    <t>Hydrodynamic Diameter (nm) (bench-scale, 20mm probe,  batch #3)</t>
  </si>
  <si>
    <t>Hydrodynamic Diameter (nm) (small-scale, 7mm probe,  batch #1)</t>
  </si>
  <si>
    <t>Hydrodynamic Diameter (nm) (small-scale, 7mm probe,  batch #2)</t>
  </si>
  <si>
    <t>Hydrodynamic Diameter (nm) (small-scale, 7mm probe,  batch #3)</t>
  </si>
  <si>
    <t>Homogenization Time (min)</t>
  </si>
  <si>
    <t>Sonication Time (sec)</t>
  </si>
  <si>
    <t>Sonication Time Cycles + Rest (sec)</t>
  </si>
  <si>
    <t xml:space="preserve"> Bench-scale, 20mm probe,  batch #1</t>
  </si>
  <si>
    <t xml:space="preserve"> Bench-scale, 20mm probe,  batch #2</t>
  </si>
  <si>
    <t xml:space="preserve"> Bench-scale, 20mm probe,  batch #3</t>
  </si>
  <si>
    <t>Small-scale, 7mm probe, batch #1</t>
  </si>
  <si>
    <t>Small-scale, 7mm probe, batch #2</t>
  </si>
  <si>
    <t>Small-scale, 7mm probe, batch #3</t>
  </si>
  <si>
    <t>Nanoparticle Concentration (particles/mL)</t>
  </si>
  <si>
    <t>Diameter (nm) (bench-scale, 20mm probe,  batch #1)</t>
  </si>
  <si>
    <t>Diameter (nm) (bench-scale, 20mm probe, batch #2)</t>
  </si>
  <si>
    <t>Diameter (nm) (bench-scale, 20mm probe, batch #3)</t>
  </si>
  <si>
    <t>Diameter (nm) (small-scale, 7mm probe, batch #1)</t>
  </si>
  <si>
    <t>Diameter (nm) (small-scale, 7mm probe, batch #2)</t>
  </si>
  <si>
    <t>Diameter (nm) (small-scale, 7mm probe, batch #3)</t>
  </si>
  <si>
    <t>Swelling Ratio (bench-scale, 20mm probe,  batch #1)</t>
  </si>
  <si>
    <t>Swelling Ratio (bench-scale, 20mm probe, batch #2)</t>
  </si>
  <si>
    <t>Swelling Ratio (bench-scale, 20mm probe, batch #3)</t>
  </si>
  <si>
    <t>Swelling Ratio (small-scale, 7mm probe, batch #1)</t>
  </si>
  <si>
    <t>Swelling Ratio (small-scale, 7mm probe, batch #2)</t>
  </si>
  <si>
    <t>Swelling Ratio (small-scale, 7mm probe, batch #3)</t>
  </si>
  <si>
    <t>Intrachain (angstrom) (bench-scale, 20mm probe,  batch #1)</t>
  </si>
  <si>
    <t>Intrachain (angstrom) (bench-scale, 20mm probe, batch #2)</t>
  </si>
  <si>
    <t>Intrachain (angstrom) (bench-scale, 20mm probe, batch #3)</t>
  </si>
  <si>
    <t>Intrachain (angstrom) (small-scale, 7mm probe, batch #1)</t>
  </si>
  <si>
    <t>Intrachain (angstrom) (small-scale, 7mm probe, batch #2)</t>
  </si>
  <si>
    <t>Intrachain (angstrom) (small-scale, 7mm probe, batch #3)</t>
  </si>
  <si>
    <t>Interchain (angstrom) (bench-scale, 20mm probe,  batch #1)</t>
  </si>
  <si>
    <t>Interchain (angstrom) (bench-scale, 20mm probe, batch #2)</t>
  </si>
  <si>
    <t>Interchain (angstrom) (bench-scale, 20mm probe, batch #3)</t>
  </si>
  <si>
    <t>Interchain (angstrom) (small-scale, 7mm probe, batch #1)</t>
  </si>
  <si>
    <t>Interchain (angstrom) (small-scale, 7mm probe, batch #2)</t>
  </si>
  <si>
    <t>Interchain (angstrom) (small-scale, 7mm probe, batch #3)</t>
  </si>
  <si>
    <t>Trial 1 (% viability)</t>
  </si>
  <si>
    <t>Trial 2 (% viability)</t>
  </si>
  <si>
    <t>Trial 3 (% viability)</t>
  </si>
  <si>
    <t>Temperature (℃) (bench-scale, 20mm probe,  batch #1)</t>
  </si>
  <si>
    <t>Temperature (℃) (bench-scale, 20mm probe, batch #2)</t>
  </si>
  <si>
    <t>Temperature (℃) (bench-scale, 20mm probe, batch #3)</t>
  </si>
  <si>
    <t>Temperature (℃) (small-scale, 7mm probe, batch #1)</t>
  </si>
  <si>
    <t>Temperature (℃) (small-scale, 7mm probe, batch #2)</t>
  </si>
  <si>
    <t>Temperature (℃) (small-scale, 7mm probe, batch #3)</t>
  </si>
  <si>
    <t>Temperature (℃) (small-scale, 20mm probe, batch #1)</t>
  </si>
  <si>
    <t>Temperature (℃) (small-scale, 20mm probe, batch #2)</t>
  </si>
  <si>
    <t>Temperature (℃) (small-scale, 20mm probe, batch #3)</t>
  </si>
  <si>
    <t xml:space="preserve">Average Size </t>
  </si>
  <si>
    <t>Standard Deviation</t>
  </si>
  <si>
    <t>Average</t>
  </si>
  <si>
    <t>-</t>
  </si>
  <si>
    <t xml:space="preserve">Average </t>
  </si>
  <si>
    <t>Reaction Time (hours)</t>
  </si>
  <si>
    <t>Bench-Scale Batch 1</t>
  </si>
  <si>
    <t>Bench-Scale Batch 2</t>
  </si>
  <si>
    <t>Bench-Scale Batch 3</t>
  </si>
  <si>
    <t>Small-Scale Batch 1</t>
  </si>
  <si>
    <t>Small-Scale Batch 2</t>
  </si>
  <si>
    <t>Small-Scale Batch 3</t>
  </si>
  <si>
    <t>Concentration (particles/mL) at 0 years post synthesis</t>
  </si>
  <si>
    <t>Concentration (particles/mL) at 3 years post synthesis</t>
  </si>
  <si>
    <t>Hydrodynamic Diameter (nm) at 0 years post synthesis</t>
  </si>
  <si>
    <t>Hydrodynamic Diameter (nm) at 3 years post synthesis</t>
  </si>
  <si>
    <t>Average (%)</t>
  </si>
  <si>
    <t>Standard Deviation (%)</t>
  </si>
  <si>
    <t>(B) No Treatment</t>
  </si>
  <si>
    <t>(C) PEGDA 575</t>
  </si>
  <si>
    <t>(D) PEGDA 2000</t>
  </si>
  <si>
    <t>(E) NVP</t>
  </si>
  <si>
    <t>(F) V-50</t>
  </si>
  <si>
    <t>(H) Emulsion 575</t>
  </si>
  <si>
    <t>(I) Emulsion 2000</t>
  </si>
  <si>
    <t xml:space="preserve">(G) Sodium Chloride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</si>
</sst>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1"/>
      <name val="Arial"/>
      <family val="2"/>
    </font>
    <font>
      <b/>
      <sz val="12"/>
      <color rgb="FF000000"/>
      <name val="Aptos Narrow"/>
      <scheme val="minor"/>
    </font>
    <font>
      <b/>
      <sz val="12"/>
      <color theme="1"/>
      <name val="Aptos Narrow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11" fontId="2" fillId="0" borderId="0" xfId="0" applyNumberFormat="1" applyFont="1"/>
    <xf numFmtId="11" fontId="5" fillId="0" borderId="0" xfId="0" applyNumberFormat="1" applyFont="1"/>
    <xf numFmtId="11" fontId="4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53809-E46A-674D-976D-F8CD39B63E14}">
  <dimension ref="A1:C6"/>
  <sheetViews>
    <sheetView workbookViewId="0">
      <selection activeCell="B1" sqref="B1:C1"/>
    </sheetView>
  </sheetViews>
  <sheetFormatPr baseColWidth="10" defaultRowHeight="16" x14ac:dyDescent="0.2"/>
  <cols>
    <col min="1" max="1" width="32" customWidth="1"/>
    <col min="2" max="2" width="26" customWidth="1"/>
  </cols>
  <sheetData>
    <row r="1" spans="1:3" x14ac:dyDescent="0.2">
      <c r="A1" s="4" t="s">
        <v>0</v>
      </c>
      <c r="B1" s="4">
        <v>7</v>
      </c>
      <c r="C1" s="4">
        <v>20</v>
      </c>
    </row>
    <row r="2" spans="1:3" x14ac:dyDescent="0.2">
      <c r="A2" t="s">
        <v>1</v>
      </c>
      <c r="B2" s="2">
        <v>149.1</v>
      </c>
      <c r="C2" s="2">
        <v>181.3</v>
      </c>
    </row>
    <row r="3" spans="1:3" x14ac:dyDescent="0.2">
      <c r="A3" t="s">
        <v>2</v>
      </c>
      <c r="B3" s="2">
        <v>138.1</v>
      </c>
      <c r="C3" s="2">
        <v>138.69999999999999</v>
      </c>
    </row>
    <row r="4" spans="1:3" x14ac:dyDescent="0.2">
      <c r="A4" t="s">
        <v>3</v>
      </c>
      <c r="B4" s="2">
        <v>153</v>
      </c>
      <c r="C4" s="2">
        <v>183</v>
      </c>
    </row>
    <row r="5" spans="1:3" x14ac:dyDescent="0.2">
      <c r="A5" s="3" t="s">
        <v>56</v>
      </c>
      <c r="B5" s="4">
        <f>AVERAGE(B2:B4)</f>
        <v>146.73333333333332</v>
      </c>
      <c r="C5" s="4">
        <f>AVERAGE(C2:C4)</f>
        <v>167.66666666666666</v>
      </c>
    </row>
    <row r="6" spans="1:3" x14ac:dyDescent="0.2">
      <c r="A6" s="3" t="s">
        <v>57</v>
      </c>
      <c r="B6" s="4">
        <f>STDEV(B2:B4)</f>
        <v>7.7267932115032929</v>
      </c>
      <c r="C6" s="4">
        <f>STDEV(C2:C4)</f>
        <v>25.100265602844487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ECF01-8AC2-224D-AAF3-6A8C190410A4}">
  <dimension ref="A1:F12"/>
  <sheetViews>
    <sheetView workbookViewId="0">
      <selection activeCell="F20" sqref="F20"/>
    </sheetView>
  </sheetViews>
  <sheetFormatPr baseColWidth="10" defaultRowHeight="16" x14ac:dyDescent="0.2"/>
  <cols>
    <col min="1" max="1" width="35" customWidth="1"/>
    <col min="2" max="2" width="26.33203125" customWidth="1"/>
    <col min="3" max="3" width="25.33203125" customWidth="1"/>
    <col min="5" max="5" width="25.83203125" customWidth="1"/>
    <col min="6" max="6" width="27.1640625" customWidth="1"/>
    <col min="7" max="7" width="28.5" customWidth="1"/>
  </cols>
  <sheetData>
    <row r="1" spans="1:6" ht="51" x14ac:dyDescent="0.2">
      <c r="B1" s="10" t="s">
        <v>68</v>
      </c>
      <c r="C1" s="10" t="s">
        <v>69</v>
      </c>
      <c r="D1" s="4"/>
      <c r="E1" s="10" t="s">
        <v>70</v>
      </c>
      <c r="F1" s="10" t="s">
        <v>71</v>
      </c>
    </row>
    <row r="2" spans="1:6" x14ac:dyDescent="0.2">
      <c r="A2" t="s">
        <v>62</v>
      </c>
      <c r="B2" s="6">
        <v>514000000</v>
      </c>
      <c r="C2" s="6">
        <v>640000000</v>
      </c>
      <c r="D2" s="2"/>
      <c r="E2" s="2">
        <v>185.6</v>
      </c>
      <c r="F2" s="2">
        <v>195.8</v>
      </c>
    </row>
    <row r="3" spans="1:6" x14ac:dyDescent="0.2">
      <c r="A3" t="s">
        <v>63</v>
      </c>
      <c r="B3" s="6">
        <v>228000000</v>
      </c>
      <c r="C3" s="6">
        <v>539000000</v>
      </c>
      <c r="E3" s="2">
        <v>198.7</v>
      </c>
      <c r="F3" s="2">
        <v>167.7</v>
      </c>
    </row>
    <row r="4" spans="1:6" x14ac:dyDescent="0.2">
      <c r="A4" t="s">
        <v>64</v>
      </c>
      <c r="B4" s="6">
        <v>201000000</v>
      </c>
      <c r="C4" s="6">
        <v>498000000</v>
      </c>
      <c r="E4" s="2">
        <v>183.2</v>
      </c>
      <c r="F4" s="2">
        <v>173.8</v>
      </c>
    </row>
    <row r="5" spans="1:6" x14ac:dyDescent="0.2">
      <c r="A5" s="4" t="s">
        <v>58</v>
      </c>
      <c r="B5" s="8">
        <f>AVERAGE(B2:B4)</f>
        <v>314333333.33333331</v>
      </c>
      <c r="C5" s="8">
        <f>AVERAGE(C2:C4)</f>
        <v>559000000</v>
      </c>
      <c r="E5" s="4">
        <f t="shared" ref="E5:F5" si="0">AVERAGE(E2:E4)</f>
        <v>189.16666666666666</v>
      </c>
      <c r="F5" s="4">
        <f t="shared" si="0"/>
        <v>179.1</v>
      </c>
    </row>
    <row r="6" spans="1:6" x14ac:dyDescent="0.2">
      <c r="A6" s="4" t="s">
        <v>57</v>
      </c>
      <c r="B6" s="8">
        <f>STDEV(B2:B4)</f>
        <v>173442593.76904321</v>
      </c>
      <c r="C6" s="8">
        <f>STDEV(C2:C4)</f>
        <v>73082145.562373847</v>
      </c>
      <c r="E6" s="4">
        <f t="shared" ref="E6:F6" si="1">STDEV(E2:E4)</f>
        <v>8.3428612198294001</v>
      </c>
      <c r="F6" s="4">
        <f t="shared" si="1"/>
        <v>14.780730699123108</v>
      </c>
    </row>
    <row r="7" spans="1:6" x14ac:dyDescent="0.2">
      <c r="B7" s="11"/>
      <c r="C7" s="11"/>
    </row>
    <row r="8" spans="1:6" x14ac:dyDescent="0.2">
      <c r="A8" t="s">
        <v>65</v>
      </c>
      <c r="B8" s="6">
        <v>1810000000</v>
      </c>
      <c r="C8" s="6">
        <v>1220000000</v>
      </c>
      <c r="E8" s="2">
        <v>181.1</v>
      </c>
      <c r="F8" s="2">
        <v>167.5</v>
      </c>
    </row>
    <row r="9" spans="1:6" x14ac:dyDescent="0.2">
      <c r="A9" t="s">
        <v>66</v>
      </c>
      <c r="B9" s="6">
        <v>1420000000</v>
      </c>
      <c r="C9" s="6">
        <v>1780000000</v>
      </c>
      <c r="E9" s="2">
        <v>187.1</v>
      </c>
      <c r="F9" s="2">
        <v>193.2</v>
      </c>
    </row>
    <row r="10" spans="1:6" x14ac:dyDescent="0.2">
      <c r="A10" t="s">
        <v>67</v>
      </c>
      <c r="B10" s="6">
        <v>1120000000</v>
      </c>
      <c r="C10" s="6">
        <v>2100000000</v>
      </c>
      <c r="E10" s="2">
        <v>167.8</v>
      </c>
      <c r="F10" s="2">
        <v>193.2</v>
      </c>
    </row>
    <row r="11" spans="1:6" x14ac:dyDescent="0.2">
      <c r="A11" s="4" t="s">
        <v>58</v>
      </c>
      <c r="B11" s="8">
        <f>AVERAGE(B8:B10)</f>
        <v>1450000000</v>
      </c>
      <c r="C11" s="8">
        <f>AVERAGE(C8:C10)</f>
        <v>1700000000</v>
      </c>
      <c r="E11" s="4">
        <f t="shared" ref="E11:F11" si="2">AVERAGE(E8:E10)</f>
        <v>178.66666666666666</v>
      </c>
      <c r="F11" s="4">
        <f t="shared" si="2"/>
        <v>184.63333333333333</v>
      </c>
    </row>
    <row r="12" spans="1:6" x14ac:dyDescent="0.2">
      <c r="A12" s="4" t="s">
        <v>57</v>
      </c>
      <c r="B12" s="8">
        <f>STDEV(B8:B10)</f>
        <v>345976877.84012389</v>
      </c>
      <c r="C12" s="8">
        <f>STDEV(C8:C10)</f>
        <v>445421149.02640176</v>
      </c>
      <c r="E12" s="4">
        <f t="shared" ref="E12:F12" si="3">STDEV(E8:E10)</f>
        <v>9.8774153164344138</v>
      </c>
      <c r="F12" s="4">
        <f t="shared" si="3"/>
        <v>14.837901918173376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7B67F-3CCB-4547-A38A-B9118FADB317}">
  <dimension ref="A1:G9"/>
  <sheetViews>
    <sheetView tabSelected="1" workbookViewId="0">
      <selection activeCell="C24" sqref="C24"/>
    </sheetView>
  </sheetViews>
  <sheetFormatPr baseColWidth="10" defaultRowHeight="16" x14ac:dyDescent="0.2"/>
  <cols>
    <col min="1" max="1" width="24.6640625" customWidth="1"/>
    <col min="2" max="2" width="19.5" customWidth="1"/>
    <col min="3" max="3" width="16.5" customWidth="1"/>
    <col min="4" max="4" width="18.33203125" customWidth="1"/>
    <col min="7" max="7" width="21" customWidth="1"/>
  </cols>
  <sheetData>
    <row r="1" spans="1:7" x14ac:dyDescent="0.2">
      <c r="B1" s="4" t="s">
        <v>44</v>
      </c>
      <c r="C1" s="4" t="s">
        <v>45</v>
      </c>
      <c r="D1" s="4" t="s">
        <v>46</v>
      </c>
      <c r="E1" s="4"/>
      <c r="F1" s="4" t="s">
        <v>72</v>
      </c>
      <c r="G1" s="4" t="s">
        <v>73</v>
      </c>
    </row>
    <row r="2" spans="1:7" x14ac:dyDescent="0.2">
      <c r="A2" s="4" t="s">
        <v>74</v>
      </c>
      <c r="B2">
        <v>98.9</v>
      </c>
      <c r="C2">
        <v>99.9</v>
      </c>
      <c r="D2">
        <v>91.05</v>
      </c>
      <c r="F2">
        <f>AVERAGE(B2:D2)</f>
        <v>96.616666666666674</v>
      </c>
      <c r="G2">
        <f>STDEV(B2:D2)</f>
        <v>4.8467342957225723</v>
      </c>
    </row>
    <row r="3" spans="1:7" x14ac:dyDescent="0.2">
      <c r="A3" s="4" t="s">
        <v>75</v>
      </c>
      <c r="B3">
        <v>5.76</v>
      </c>
      <c r="C3">
        <v>2.5499999999999998</v>
      </c>
      <c r="D3">
        <v>7.27</v>
      </c>
      <c r="F3">
        <f t="shared" ref="F3:F9" si="0">AVERAGE(B3:D3)</f>
        <v>5.1933333333333325</v>
      </c>
      <c r="G3">
        <f t="shared" ref="G3:G9" si="1">STDEV(B3:D3)</f>
        <v>2.4104840454426029</v>
      </c>
    </row>
    <row r="4" spans="1:7" x14ac:dyDescent="0.2">
      <c r="A4" s="4" t="s">
        <v>76</v>
      </c>
      <c r="B4">
        <v>99.7</v>
      </c>
      <c r="C4">
        <v>98.5</v>
      </c>
      <c r="D4">
        <v>97.5</v>
      </c>
      <c r="F4">
        <f t="shared" si="0"/>
        <v>98.566666666666663</v>
      </c>
      <c r="G4">
        <f t="shared" si="1"/>
        <v>1.1015141094572218</v>
      </c>
    </row>
    <row r="5" spans="1:7" x14ac:dyDescent="0.2">
      <c r="A5" s="4" t="s">
        <v>77</v>
      </c>
      <c r="B5">
        <v>99.85</v>
      </c>
      <c r="C5">
        <v>95.51</v>
      </c>
      <c r="D5">
        <v>99.08</v>
      </c>
      <c r="F5">
        <f t="shared" si="0"/>
        <v>98.146666666666661</v>
      </c>
      <c r="G5">
        <f t="shared" si="1"/>
        <v>2.3156496568637728</v>
      </c>
    </row>
    <row r="6" spans="1:7" x14ac:dyDescent="0.2">
      <c r="A6" s="4" t="s">
        <v>78</v>
      </c>
      <c r="B6">
        <v>68.06</v>
      </c>
      <c r="C6">
        <v>91.16</v>
      </c>
      <c r="D6">
        <v>75.37</v>
      </c>
      <c r="F6">
        <f t="shared" si="0"/>
        <v>78.196666666666673</v>
      </c>
      <c r="G6">
        <f t="shared" si="1"/>
        <v>11.806567381476047</v>
      </c>
    </row>
    <row r="7" spans="1:7" x14ac:dyDescent="0.2">
      <c r="A7" s="4" t="s">
        <v>81</v>
      </c>
      <c r="B7">
        <v>83.9</v>
      </c>
      <c r="C7">
        <v>68.69</v>
      </c>
      <c r="D7">
        <v>75.37</v>
      </c>
      <c r="F7">
        <f t="shared" si="0"/>
        <v>75.986666666666665</v>
      </c>
      <c r="G7">
        <f t="shared" si="1"/>
        <v>7.6237283092548216</v>
      </c>
    </row>
    <row r="8" spans="1:7" x14ac:dyDescent="0.2">
      <c r="A8" s="4" t="s">
        <v>79</v>
      </c>
      <c r="B8">
        <v>18.329999999999998</v>
      </c>
      <c r="C8">
        <v>6.89</v>
      </c>
      <c r="D8">
        <v>12.76</v>
      </c>
      <c r="F8">
        <f t="shared" si="0"/>
        <v>12.659999999999998</v>
      </c>
      <c r="G8">
        <f t="shared" si="1"/>
        <v>5.7206555568396222</v>
      </c>
    </row>
    <row r="9" spans="1:7" x14ac:dyDescent="0.2">
      <c r="A9" s="4" t="s">
        <v>80</v>
      </c>
      <c r="B9">
        <v>78.02</v>
      </c>
      <c r="C9">
        <v>78.23</v>
      </c>
      <c r="D9">
        <v>78.760000000000005</v>
      </c>
      <c r="F9">
        <f t="shared" si="0"/>
        <v>78.336666666666659</v>
      </c>
      <c r="G9">
        <f t="shared" si="1"/>
        <v>0.38135722535876559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EFA5-BEFA-1240-A7E9-41EA043A1D9A}">
  <dimension ref="A1:D19"/>
  <sheetViews>
    <sheetView workbookViewId="0">
      <selection activeCell="E26" sqref="E26"/>
    </sheetView>
  </sheetViews>
  <sheetFormatPr baseColWidth="10" defaultRowHeight="16" x14ac:dyDescent="0.2"/>
  <cols>
    <col min="1" max="1" width="50" customWidth="1"/>
  </cols>
  <sheetData>
    <row r="1" spans="1:4" x14ac:dyDescent="0.2">
      <c r="A1" s="4" t="s">
        <v>10</v>
      </c>
      <c r="B1" s="4">
        <v>0</v>
      </c>
      <c r="C1" s="4">
        <v>5</v>
      </c>
      <c r="D1" s="4">
        <v>15</v>
      </c>
    </row>
    <row r="2" spans="1:4" x14ac:dyDescent="0.2">
      <c r="A2" s="4"/>
      <c r="B2" s="4"/>
      <c r="C2" s="4"/>
      <c r="D2" s="4"/>
    </row>
    <row r="3" spans="1:4" x14ac:dyDescent="0.2">
      <c r="A3" t="s">
        <v>47</v>
      </c>
      <c r="B3">
        <v>19</v>
      </c>
      <c r="C3" s="5" t="s">
        <v>59</v>
      </c>
      <c r="D3">
        <v>31</v>
      </c>
    </row>
    <row r="4" spans="1:4" x14ac:dyDescent="0.2">
      <c r="A4" t="s">
        <v>48</v>
      </c>
      <c r="B4">
        <v>19</v>
      </c>
      <c r="C4" s="5" t="s">
        <v>59</v>
      </c>
      <c r="D4">
        <v>33</v>
      </c>
    </row>
    <row r="5" spans="1:4" x14ac:dyDescent="0.2">
      <c r="A5" s="1" t="s">
        <v>49</v>
      </c>
      <c r="B5">
        <v>19</v>
      </c>
      <c r="C5" s="5" t="s">
        <v>59</v>
      </c>
      <c r="D5">
        <v>33.5</v>
      </c>
    </row>
    <row r="6" spans="1:4" x14ac:dyDescent="0.2">
      <c r="A6" s="3" t="s">
        <v>58</v>
      </c>
      <c r="B6" s="4">
        <f>AVERAGE(B3:B5)</f>
        <v>19</v>
      </c>
      <c r="C6" s="5" t="s">
        <v>59</v>
      </c>
      <c r="D6" s="4">
        <f>AVERAGE(D3:D5)</f>
        <v>32.5</v>
      </c>
    </row>
    <row r="7" spans="1:4" x14ac:dyDescent="0.2">
      <c r="A7" s="3" t="s">
        <v>57</v>
      </c>
      <c r="B7" s="4">
        <f>STDEV(B3:B5)</f>
        <v>0</v>
      </c>
      <c r="C7" s="5" t="s">
        <v>59</v>
      </c>
      <c r="D7" s="4">
        <f>STDEV(D3:D5)</f>
        <v>1.3228756555322954</v>
      </c>
    </row>
    <row r="8" spans="1:4" x14ac:dyDescent="0.2">
      <c r="A8" s="1"/>
    </row>
    <row r="9" spans="1:4" x14ac:dyDescent="0.2">
      <c r="A9" s="1" t="s">
        <v>53</v>
      </c>
      <c r="B9">
        <v>18.5</v>
      </c>
      <c r="C9">
        <v>54</v>
      </c>
      <c r="D9">
        <v>78</v>
      </c>
    </row>
    <row r="10" spans="1:4" x14ac:dyDescent="0.2">
      <c r="A10" s="1" t="s">
        <v>54</v>
      </c>
      <c r="B10">
        <v>18.5</v>
      </c>
      <c r="C10">
        <v>57</v>
      </c>
      <c r="D10">
        <v>75</v>
      </c>
    </row>
    <row r="11" spans="1:4" x14ac:dyDescent="0.2">
      <c r="A11" s="1" t="s">
        <v>55</v>
      </c>
      <c r="B11">
        <v>18.5</v>
      </c>
      <c r="C11">
        <v>56.5</v>
      </c>
      <c r="D11">
        <v>76</v>
      </c>
    </row>
    <row r="12" spans="1:4" x14ac:dyDescent="0.2">
      <c r="A12" s="3" t="s">
        <v>58</v>
      </c>
      <c r="B12" s="4">
        <f>AVERAGE(B9:B11)</f>
        <v>18.5</v>
      </c>
      <c r="C12" s="4">
        <f t="shared" ref="C12:D12" si="0">AVERAGE(C9:C11)</f>
        <v>55.833333333333336</v>
      </c>
      <c r="D12" s="4">
        <f t="shared" si="0"/>
        <v>76.333333333333329</v>
      </c>
    </row>
    <row r="13" spans="1:4" x14ac:dyDescent="0.2">
      <c r="A13" s="3" t="s">
        <v>57</v>
      </c>
      <c r="B13" s="4">
        <f>STDEV(B9:B11)</f>
        <v>0</v>
      </c>
      <c r="C13" s="4">
        <f t="shared" ref="C13:D13" si="1">STDEV(C9:C11)</f>
        <v>1.607275126832159</v>
      </c>
      <c r="D13" s="4">
        <f t="shared" si="1"/>
        <v>1.5275252316519468</v>
      </c>
    </row>
    <row r="14" spans="1:4" x14ac:dyDescent="0.2">
      <c r="A14" s="1"/>
    </row>
    <row r="15" spans="1:4" x14ac:dyDescent="0.2">
      <c r="A15" s="1" t="s">
        <v>50</v>
      </c>
      <c r="B15">
        <v>18.5</v>
      </c>
      <c r="C15">
        <v>46</v>
      </c>
      <c r="D15">
        <v>67</v>
      </c>
    </row>
    <row r="16" spans="1:4" x14ac:dyDescent="0.2">
      <c r="A16" s="1" t="s">
        <v>51</v>
      </c>
      <c r="B16">
        <v>18.5</v>
      </c>
      <c r="C16">
        <v>45.5</v>
      </c>
      <c r="D16">
        <v>69</v>
      </c>
    </row>
    <row r="17" spans="1:4" x14ac:dyDescent="0.2">
      <c r="A17" s="1" t="s">
        <v>52</v>
      </c>
      <c r="B17">
        <v>18.5</v>
      </c>
      <c r="C17">
        <v>45</v>
      </c>
      <c r="D17">
        <v>71</v>
      </c>
    </row>
    <row r="18" spans="1:4" x14ac:dyDescent="0.2">
      <c r="A18" s="3" t="s">
        <v>58</v>
      </c>
      <c r="B18" s="4">
        <f>AVERAGE(B15:B17)</f>
        <v>18.5</v>
      </c>
      <c r="C18" s="4">
        <f t="shared" ref="C18:D18" si="2">AVERAGE(C15:C17)</f>
        <v>45.5</v>
      </c>
      <c r="D18" s="4">
        <f t="shared" si="2"/>
        <v>69</v>
      </c>
    </row>
    <row r="19" spans="1:4" x14ac:dyDescent="0.2">
      <c r="A19" s="3" t="s">
        <v>57</v>
      </c>
      <c r="B19" s="4">
        <f>STDEV(B15:B17)</f>
        <v>0</v>
      </c>
      <c r="C19" s="4">
        <f t="shared" ref="C19:D19" si="3">STDEV(C15:C17)</f>
        <v>0.5</v>
      </c>
      <c r="D19" s="4">
        <f t="shared" si="3"/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8A709-5290-A544-AEA1-8D9AB2219D65}">
  <dimension ref="A1:E19"/>
  <sheetViews>
    <sheetView workbookViewId="0">
      <selection activeCell="G20" sqref="G20"/>
    </sheetView>
  </sheetViews>
  <sheetFormatPr baseColWidth="10" defaultRowHeight="16" x14ac:dyDescent="0.2"/>
  <cols>
    <col min="1" max="1" width="56.6640625" customWidth="1"/>
  </cols>
  <sheetData>
    <row r="1" spans="1:5" x14ac:dyDescent="0.2">
      <c r="A1" s="4" t="s">
        <v>10</v>
      </c>
      <c r="B1" s="4">
        <v>5</v>
      </c>
      <c r="C1" s="4">
        <v>10</v>
      </c>
      <c r="D1" s="4">
        <v>15</v>
      </c>
      <c r="E1" s="4"/>
    </row>
    <row r="2" spans="1:5" x14ac:dyDescent="0.2">
      <c r="A2" s="4"/>
      <c r="B2" s="4"/>
      <c r="C2" s="4"/>
      <c r="D2" s="4"/>
      <c r="E2" s="4"/>
    </row>
    <row r="3" spans="1:5" x14ac:dyDescent="0.2">
      <c r="A3" t="s">
        <v>4</v>
      </c>
      <c r="B3" s="5" t="s">
        <v>59</v>
      </c>
      <c r="C3" s="5" t="s">
        <v>59</v>
      </c>
      <c r="D3" s="2">
        <v>175.3</v>
      </c>
      <c r="E3" s="2"/>
    </row>
    <row r="4" spans="1:5" x14ac:dyDescent="0.2">
      <c r="A4" t="s">
        <v>5</v>
      </c>
      <c r="B4" s="5" t="s">
        <v>59</v>
      </c>
      <c r="C4" s="5" t="s">
        <v>59</v>
      </c>
      <c r="D4" s="2">
        <v>166.6</v>
      </c>
      <c r="E4" s="2"/>
    </row>
    <row r="5" spans="1:5" x14ac:dyDescent="0.2">
      <c r="A5" t="s">
        <v>6</v>
      </c>
      <c r="B5" s="5" t="s">
        <v>59</v>
      </c>
      <c r="C5" s="5" t="s">
        <v>59</v>
      </c>
      <c r="D5" s="2">
        <v>178.8</v>
      </c>
      <c r="E5" s="2"/>
    </row>
    <row r="6" spans="1:5" x14ac:dyDescent="0.2">
      <c r="A6" s="3" t="s">
        <v>60</v>
      </c>
      <c r="B6" s="5"/>
      <c r="C6" s="5"/>
      <c r="D6" s="9">
        <f>AVERAGE(D3:D5)</f>
        <v>173.56666666666669</v>
      </c>
      <c r="E6" s="2"/>
    </row>
    <row r="7" spans="1:5" x14ac:dyDescent="0.2">
      <c r="A7" s="3" t="s">
        <v>57</v>
      </c>
      <c r="B7" s="5"/>
      <c r="C7" s="5"/>
      <c r="D7" s="9">
        <f>STDEV(D3:D5)</f>
        <v>6.2819848243475924</v>
      </c>
      <c r="E7" s="2"/>
    </row>
    <row r="8" spans="1:5" x14ac:dyDescent="0.2">
      <c r="B8" s="5"/>
      <c r="C8" s="5"/>
      <c r="D8" s="5"/>
      <c r="E8" s="2"/>
    </row>
    <row r="9" spans="1:5" x14ac:dyDescent="0.2">
      <c r="A9" t="s">
        <v>7</v>
      </c>
      <c r="B9" s="2">
        <v>144.1</v>
      </c>
      <c r="C9" s="2">
        <v>186.9</v>
      </c>
      <c r="D9" s="2">
        <v>198.1</v>
      </c>
      <c r="E9" s="5"/>
    </row>
    <row r="10" spans="1:5" x14ac:dyDescent="0.2">
      <c r="A10" t="s">
        <v>8</v>
      </c>
      <c r="B10" s="2">
        <v>178.8</v>
      </c>
      <c r="C10" s="2">
        <v>168.1</v>
      </c>
      <c r="D10" s="2">
        <v>187.6</v>
      </c>
      <c r="E10" s="5"/>
    </row>
    <row r="11" spans="1:5" x14ac:dyDescent="0.2">
      <c r="A11" t="s">
        <v>9</v>
      </c>
      <c r="B11" s="2">
        <v>183.2</v>
      </c>
      <c r="C11" s="2">
        <v>191.4</v>
      </c>
      <c r="D11" s="2">
        <v>169</v>
      </c>
      <c r="E11" s="5"/>
    </row>
    <row r="12" spans="1:5" x14ac:dyDescent="0.2">
      <c r="A12" s="3" t="s">
        <v>60</v>
      </c>
      <c r="B12" s="4">
        <f>AVERAGE(B9:B11)</f>
        <v>168.7</v>
      </c>
      <c r="C12" s="4">
        <f t="shared" ref="C12:D12" si="0">AVERAGE(C9:C11)</f>
        <v>182.13333333333333</v>
      </c>
      <c r="D12" s="4">
        <f t="shared" si="0"/>
        <v>184.9</v>
      </c>
      <c r="E12" s="4"/>
    </row>
    <row r="13" spans="1:5" x14ac:dyDescent="0.2">
      <c r="A13" s="3" t="s">
        <v>57</v>
      </c>
      <c r="B13" s="4">
        <f>STDEV(B9:B11)</f>
        <v>21.417516195861722</v>
      </c>
      <c r="C13" s="4">
        <f t="shared" ref="C13:D13" si="1">STDEV(C9:C11)</f>
        <v>12.359746491467108</v>
      </c>
      <c r="D13" s="4">
        <f t="shared" si="1"/>
        <v>14.736688908978159</v>
      </c>
      <c r="E13" s="4"/>
    </row>
    <row r="17" spans="2:5" x14ac:dyDescent="0.2">
      <c r="B17" s="2"/>
      <c r="C17" s="2"/>
      <c r="D17" s="2"/>
      <c r="E17" s="2"/>
    </row>
    <row r="18" spans="2:5" x14ac:dyDescent="0.2">
      <c r="B18" s="2"/>
      <c r="C18" s="2"/>
      <c r="D18" s="2"/>
      <c r="E18" s="2"/>
    </row>
    <row r="19" spans="2:5" x14ac:dyDescent="0.2">
      <c r="B19" s="2"/>
      <c r="C19" s="2"/>
      <c r="D19" s="2"/>
      <c r="E1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53255-346F-A348-988E-8705C520A462}">
  <dimension ref="A1:F10"/>
  <sheetViews>
    <sheetView workbookViewId="0">
      <selection activeCell="A2" sqref="A2:XFD2"/>
    </sheetView>
  </sheetViews>
  <sheetFormatPr baseColWidth="10" defaultRowHeight="16" x14ac:dyDescent="0.2"/>
  <cols>
    <col min="1" max="1" width="49.83203125" customWidth="1"/>
  </cols>
  <sheetData>
    <row r="1" spans="1:6" x14ac:dyDescent="0.2">
      <c r="A1" s="4" t="s">
        <v>11</v>
      </c>
      <c r="B1" s="4">
        <v>5</v>
      </c>
      <c r="C1" s="4">
        <v>10</v>
      </c>
      <c r="D1" s="4">
        <v>15</v>
      </c>
      <c r="E1" s="4">
        <v>20</v>
      </c>
      <c r="F1" s="4">
        <v>60</v>
      </c>
    </row>
    <row r="2" spans="1:6" x14ac:dyDescent="0.2">
      <c r="A2" s="4"/>
      <c r="B2" s="4"/>
      <c r="C2" s="4"/>
      <c r="D2" s="4"/>
      <c r="E2" s="4"/>
      <c r="F2" s="4"/>
    </row>
    <row r="3" spans="1:6" x14ac:dyDescent="0.2">
      <c r="A3" t="s">
        <v>47</v>
      </c>
      <c r="F3" s="2">
        <v>187.2</v>
      </c>
    </row>
    <row r="4" spans="1:6" x14ac:dyDescent="0.2">
      <c r="A4" t="s">
        <v>48</v>
      </c>
      <c r="F4" s="2">
        <v>188.2</v>
      </c>
    </row>
    <row r="5" spans="1:6" x14ac:dyDescent="0.2">
      <c r="A5" s="1" t="s">
        <v>49</v>
      </c>
      <c r="F5" s="2">
        <v>167.9</v>
      </c>
    </row>
    <row r="6" spans="1:6" x14ac:dyDescent="0.2">
      <c r="A6" s="1" t="s">
        <v>50</v>
      </c>
      <c r="B6" s="2">
        <v>179.2</v>
      </c>
      <c r="C6" s="2">
        <v>164.6</v>
      </c>
      <c r="D6" s="2">
        <v>172.9</v>
      </c>
      <c r="E6" s="2">
        <v>253.4</v>
      </c>
      <c r="F6" s="2"/>
    </row>
    <row r="7" spans="1:6" x14ac:dyDescent="0.2">
      <c r="A7" s="1" t="s">
        <v>51</v>
      </c>
      <c r="B7" s="2">
        <v>167.6</v>
      </c>
      <c r="C7" s="2">
        <v>173.4</v>
      </c>
      <c r="D7" s="2">
        <v>154.6</v>
      </c>
      <c r="E7" s="2">
        <v>244.1</v>
      </c>
      <c r="F7" s="2"/>
    </row>
    <row r="8" spans="1:6" x14ac:dyDescent="0.2">
      <c r="A8" s="1" t="s">
        <v>52</v>
      </c>
      <c r="B8" s="2">
        <v>202.3</v>
      </c>
      <c r="C8" s="2">
        <v>187.4</v>
      </c>
      <c r="D8" s="2">
        <v>159.5</v>
      </c>
      <c r="E8" s="2">
        <v>254.8</v>
      </c>
      <c r="F8" s="2"/>
    </row>
    <row r="9" spans="1:6" x14ac:dyDescent="0.2">
      <c r="A9" s="3" t="s">
        <v>56</v>
      </c>
      <c r="B9" s="4">
        <f>AVERAGE(B6:B8)</f>
        <v>183.0333333333333</v>
      </c>
      <c r="C9" s="4">
        <f>AVERAGE(C6:C8)</f>
        <v>175.13333333333333</v>
      </c>
      <c r="D9" s="4">
        <f t="shared" ref="D9" si="0">AVERAGE(D6:D8)</f>
        <v>162.33333333333334</v>
      </c>
      <c r="E9" s="4">
        <f t="shared" ref="E9" si="1">AVERAGE(E6:E8)</f>
        <v>250.76666666666665</v>
      </c>
      <c r="F9" s="4">
        <f>AVERAGE(F3:F5)</f>
        <v>181.1</v>
      </c>
    </row>
    <row r="10" spans="1:6" x14ac:dyDescent="0.2">
      <c r="A10" s="3" t="s">
        <v>57</v>
      </c>
      <c r="B10" s="4">
        <f>STDEV(B6:B8)</f>
        <v>17.664748323520879</v>
      </c>
      <c r="C10" s="4">
        <f>STDEV(C6:C8)</f>
        <v>11.498405686586878</v>
      </c>
      <c r="D10" s="4">
        <f t="shared" ref="D10:E10" si="2">STDEV(D6:D8)</f>
        <v>9.4732958010047081</v>
      </c>
      <c r="E10" s="4">
        <f t="shared" si="2"/>
        <v>5.8157831229623262</v>
      </c>
      <c r="F10" s="4">
        <f>STDEV(F3:F5)</f>
        <v>11.442464769445426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7F488-5528-E244-B4F9-4C52E857066E}">
  <dimension ref="A1:Q13"/>
  <sheetViews>
    <sheetView workbookViewId="0">
      <selection activeCell="C3" sqref="C3:C5"/>
    </sheetView>
  </sheetViews>
  <sheetFormatPr baseColWidth="10" defaultRowHeight="16" x14ac:dyDescent="0.2"/>
  <cols>
    <col min="1" max="1" width="45.83203125" customWidth="1"/>
  </cols>
  <sheetData>
    <row r="1" spans="1:17" x14ac:dyDescent="0.2">
      <c r="A1" s="4" t="s">
        <v>12</v>
      </c>
      <c r="B1" s="4">
        <v>0</v>
      </c>
      <c r="C1" s="4">
        <v>15</v>
      </c>
      <c r="D1" s="4">
        <v>45</v>
      </c>
      <c r="E1" s="4">
        <v>60</v>
      </c>
      <c r="F1" s="4">
        <v>90</v>
      </c>
      <c r="G1" s="4">
        <v>105</v>
      </c>
      <c r="H1" s="4">
        <v>135</v>
      </c>
      <c r="I1" s="4">
        <v>150</v>
      </c>
      <c r="J1" s="4">
        <v>180</v>
      </c>
      <c r="K1" s="4">
        <v>195</v>
      </c>
      <c r="L1" s="4">
        <v>210</v>
      </c>
      <c r="M1" s="4">
        <v>240</v>
      </c>
      <c r="N1" s="4">
        <v>300</v>
      </c>
      <c r="O1" s="4">
        <v>330</v>
      </c>
      <c r="P1" s="4">
        <v>390</v>
      </c>
      <c r="Q1" s="4">
        <v>420</v>
      </c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">
      <c r="A3" t="s">
        <v>47</v>
      </c>
      <c r="B3">
        <v>18.5</v>
      </c>
      <c r="C3" s="5" t="s">
        <v>59</v>
      </c>
      <c r="D3" s="5" t="s">
        <v>59</v>
      </c>
      <c r="E3">
        <v>28</v>
      </c>
      <c r="F3">
        <v>28</v>
      </c>
      <c r="G3" s="5" t="s">
        <v>59</v>
      </c>
      <c r="H3" s="5" t="s">
        <v>59</v>
      </c>
      <c r="I3">
        <v>37</v>
      </c>
      <c r="J3">
        <v>37</v>
      </c>
      <c r="K3" s="5" t="s">
        <v>59</v>
      </c>
      <c r="L3">
        <v>39.5</v>
      </c>
      <c r="M3">
        <v>39.5</v>
      </c>
      <c r="N3">
        <v>44</v>
      </c>
      <c r="O3">
        <v>44</v>
      </c>
      <c r="P3">
        <v>46.5</v>
      </c>
      <c r="Q3">
        <v>46.5</v>
      </c>
    </row>
    <row r="4" spans="1:17" x14ac:dyDescent="0.2">
      <c r="A4" t="s">
        <v>48</v>
      </c>
      <c r="B4">
        <v>18.5</v>
      </c>
      <c r="C4" s="5" t="s">
        <v>59</v>
      </c>
      <c r="D4" s="5" t="s">
        <v>59</v>
      </c>
      <c r="E4">
        <v>29</v>
      </c>
      <c r="F4">
        <v>29</v>
      </c>
      <c r="G4" s="5" t="s">
        <v>59</v>
      </c>
      <c r="H4" s="5" t="s">
        <v>59</v>
      </c>
      <c r="I4">
        <v>37.5</v>
      </c>
      <c r="J4">
        <v>37.5</v>
      </c>
      <c r="K4" s="5" t="s">
        <v>59</v>
      </c>
      <c r="L4">
        <v>39</v>
      </c>
      <c r="M4">
        <v>39</v>
      </c>
      <c r="N4">
        <v>44.5</v>
      </c>
      <c r="O4">
        <v>44.5</v>
      </c>
      <c r="P4">
        <v>46.5</v>
      </c>
      <c r="Q4">
        <v>46.5</v>
      </c>
    </row>
    <row r="5" spans="1:17" x14ac:dyDescent="0.2">
      <c r="A5" s="1" t="s">
        <v>49</v>
      </c>
      <c r="B5">
        <v>18.5</v>
      </c>
      <c r="C5" s="5" t="s">
        <v>59</v>
      </c>
      <c r="D5" s="5" t="s">
        <v>59</v>
      </c>
      <c r="E5">
        <v>28</v>
      </c>
      <c r="F5">
        <v>28</v>
      </c>
      <c r="G5" s="5" t="s">
        <v>59</v>
      </c>
      <c r="H5" s="5" t="s">
        <v>59</v>
      </c>
      <c r="I5">
        <v>38</v>
      </c>
      <c r="J5">
        <v>38</v>
      </c>
      <c r="K5" s="5" t="s">
        <v>59</v>
      </c>
      <c r="L5">
        <v>39.5</v>
      </c>
      <c r="M5">
        <v>39.5</v>
      </c>
      <c r="N5">
        <v>44</v>
      </c>
      <c r="O5">
        <v>44</v>
      </c>
      <c r="P5">
        <v>47</v>
      </c>
      <c r="Q5">
        <v>47</v>
      </c>
    </row>
    <row r="6" spans="1:17" x14ac:dyDescent="0.2">
      <c r="A6" s="3" t="s">
        <v>58</v>
      </c>
      <c r="B6" s="4">
        <f>AVERAGE(B3:B5)</f>
        <v>18.5</v>
      </c>
      <c r="C6" s="5" t="s">
        <v>59</v>
      </c>
      <c r="D6" s="5" t="s">
        <v>59</v>
      </c>
      <c r="E6" s="4">
        <f t="shared" ref="E6:Q6" si="0">AVERAGE(E3:E5)</f>
        <v>28.333333333333332</v>
      </c>
      <c r="F6" s="4">
        <f t="shared" si="0"/>
        <v>28.333333333333332</v>
      </c>
      <c r="G6" s="5" t="s">
        <v>59</v>
      </c>
      <c r="H6" s="5" t="s">
        <v>59</v>
      </c>
      <c r="I6" s="4">
        <f t="shared" si="0"/>
        <v>37.5</v>
      </c>
      <c r="J6" s="4">
        <f t="shared" si="0"/>
        <v>37.5</v>
      </c>
      <c r="K6" s="5" t="s">
        <v>59</v>
      </c>
      <c r="L6" s="4">
        <f t="shared" si="0"/>
        <v>39.333333333333336</v>
      </c>
      <c r="M6" s="4">
        <f t="shared" si="0"/>
        <v>39.333333333333336</v>
      </c>
      <c r="N6" s="4">
        <f t="shared" si="0"/>
        <v>44.166666666666664</v>
      </c>
      <c r="O6" s="4">
        <f t="shared" si="0"/>
        <v>44.166666666666664</v>
      </c>
      <c r="P6" s="4">
        <f t="shared" si="0"/>
        <v>46.666666666666664</v>
      </c>
      <c r="Q6" s="4">
        <f t="shared" si="0"/>
        <v>46.666666666666664</v>
      </c>
    </row>
    <row r="7" spans="1:17" x14ac:dyDescent="0.2">
      <c r="A7" s="3" t="s">
        <v>57</v>
      </c>
      <c r="B7" s="4">
        <f>STDEV(B3:B5)</f>
        <v>0</v>
      </c>
      <c r="C7" s="5" t="s">
        <v>59</v>
      </c>
      <c r="D7" s="5" t="s">
        <v>59</v>
      </c>
      <c r="E7" s="4">
        <f t="shared" ref="E7:Q7" si="1">STDEV(E3:E5)</f>
        <v>0.57735026918962584</v>
      </c>
      <c r="F7" s="4">
        <f t="shared" si="1"/>
        <v>0.57735026918962584</v>
      </c>
      <c r="G7" s="5" t="s">
        <v>59</v>
      </c>
      <c r="H7" s="5" t="s">
        <v>59</v>
      </c>
      <c r="I7" s="4">
        <f t="shared" si="1"/>
        <v>0.5</v>
      </c>
      <c r="J7" s="4">
        <f t="shared" si="1"/>
        <v>0.5</v>
      </c>
      <c r="K7" s="5" t="s">
        <v>59</v>
      </c>
      <c r="L7" s="4">
        <f t="shared" si="1"/>
        <v>0.28867513459481287</v>
      </c>
      <c r="M7" s="4">
        <f t="shared" si="1"/>
        <v>0.28867513459481287</v>
      </c>
      <c r="N7" s="4">
        <f t="shared" si="1"/>
        <v>0.28867513459481287</v>
      </c>
      <c r="O7" s="4">
        <f t="shared" si="1"/>
        <v>0.28867513459481287</v>
      </c>
      <c r="P7" s="4">
        <f t="shared" si="1"/>
        <v>0.28867513459481287</v>
      </c>
      <c r="Q7" s="4">
        <f t="shared" si="1"/>
        <v>0.28867513459481287</v>
      </c>
    </row>
    <row r="8" spans="1:17" x14ac:dyDescent="0.2">
      <c r="A8" s="1"/>
      <c r="C8" s="5"/>
      <c r="D8" s="5"/>
      <c r="G8" s="5"/>
      <c r="H8" s="5"/>
      <c r="K8" s="5"/>
    </row>
    <row r="9" spans="1:17" x14ac:dyDescent="0.2">
      <c r="A9" s="1" t="s">
        <v>50</v>
      </c>
      <c r="B9">
        <v>18.5</v>
      </c>
      <c r="C9">
        <v>48</v>
      </c>
      <c r="D9">
        <v>48</v>
      </c>
      <c r="E9">
        <v>50</v>
      </c>
      <c r="F9">
        <v>50</v>
      </c>
      <c r="G9">
        <v>50.5</v>
      </c>
      <c r="H9">
        <v>50.5</v>
      </c>
      <c r="I9">
        <v>48</v>
      </c>
      <c r="J9">
        <v>48</v>
      </c>
      <c r="K9">
        <v>45</v>
      </c>
      <c r="L9">
        <v>45</v>
      </c>
    </row>
    <row r="10" spans="1:17" x14ac:dyDescent="0.2">
      <c r="A10" s="1" t="s">
        <v>51</v>
      </c>
      <c r="B10">
        <v>18.5</v>
      </c>
      <c r="C10">
        <v>47.5</v>
      </c>
      <c r="D10">
        <v>47.5</v>
      </c>
      <c r="E10">
        <v>50</v>
      </c>
      <c r="F10">
        <v>50</v>
      </c>
      <c r="G10">
        <v>51</v>
      </c>
      <c r="H10">
        <v>51</v>
      </c>
      <c r="I10">
        <v>49</v>
      </c>
      <c r="J10">
        <v>49</v>
      </c>
      <c r="K10">
        <v>45.5</v>
      </c>
      <c r="L10">
        <v>45.5</v>
      </c>
    </row>
    <row r="11" spans="1:17" x14ac:dyDescent="0.2">
      <c r="A11" s="1" t="s">
        <v>52</v>
      </c>
      <c r="B11">
        <v>18.5</v>
      </c>
      <c r="C11">
        <v>48</v>
      </c>
      <c r="D11">
        <v>48</v>
      </c>
      <c r="E11">
        <v>50.5</v>
      </c>
      <c r="F11">
        <v>50.5</v>
      </c>
      <c r="G11">
        <v>51</v>
      </c>
      <c r="H11">
        <v>50.5</v>
      </c>
      <c r="I11">
        <v>48.5</v>
      </c>
      <c r="J11">
        <v>48</v>
      </c>
      <c r="K11">
        <v>46</v>
      </c>
      <c r="L11">
        <v>46</v>
      </c>
    </row>
    <row r="12" spans="1:17" x14ac:dyDescent="0.2">
      <c r="A12" s="3" t="s">
        <v>58</v>
      </c>
      <c r="B12" s="4">
        <f>AVERAGE(B9:B11)</f>
        <v>18.5</v>
      </c>
      <c r="C12" s="4">
        <f t="shared" ref="C12:L12" si="2">AVERAGE(C9:C11)</f>
        <v>47.833333333333336</v>
      </c>
      <c r="D12" s="4">
        <f t="shared" si="2"/>
        <v>47.833333333333336</v>
      </c>
      <c r="E12" s="4">
        <f t="shared" si="2"/>
        <v>50.166666666666664</v>
      </c>
      <c r="F12" s="4">
        <f t="shared" si="2"/>
        <v>50.166666666666664</v>
      </c>
      <c r="G12" s="4">
        <f t="shared" si="2"/>
        <v>50.833333333333336</v>
      </c>
      <c r="H12" s="4">
        <f t="shared" si="2"/>
        <v>50.666666666666664</v>
      </c>
      <c r="I12" s="4">
        <f t="shared" si="2"/>
        <v>48.5</v>
      </c>
      <c r="J12" s="4">
        <f t="shared" si="2"/>
        <v>48.333333333333336</v>
      </c>
      <c r="K12" s="4">
        <f t="shared" si="2"/>
        <v>45.5</v>
      </c>
      <c r="L12" s="4">
        <f t="shared" si="2"/>
        <v>45.5</v>
      </c>
    </row>
    <row r="13" spans="1:17" x14ac:dyDescent="0.2">
      <c r="A13" s="3" t="s">
        <v>57</v>
      </c>
      <c r="B13" s="4">
        <f>STDEV(B9:B11)</f>
        <v>0</v>
      </c>
      <c r="C13" s="4">
        <f t="shared" ref="C13:L13" si="3">STDEV(C9:C11)</f>
        <v>0.28867513459481287</v>
      </c>
      <c r="D13" s="4">
        <f t="shared" si="3"/>
        <v>0.28867513459481287</v>
      </c>
      <c r="E13" s="4">
        <f t="shared" si="3"/>
        <v>0.28867513459481287</v>
      </c>
      <c r="F13" s="4">
        <f t="shared" si="3"/>
        <v>0.28867513459481287</v>
      </c>
      <c r="G13" s="4">
        <f t="shared" si="3"/>
        <v>0.28867513459481287</v>
      </c>
      <c r="H13" s="4">
        <f t="shared" si="3"/>
        <v>0.28867513459481287</v>
      </c>
      <c r="I13" s="4">
        <f t="shared" si="3"/>
        <v>0.5</v>
      </c>
      <c r="J13" s="4">
        <f t="shared" si="3"/>
        <v>0.57735026918962584</v>
      </c>
      <c r="K13" s="4">
        <f t="shared" si="3"/>
        <v>0.5</v>
      </c>
      <c r="L13" s="4">
        <f t="shared" si="3"/>
        <v>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EDE32-E5C9-A843-B156-E2381328A472}">
  <dimension ref="A1:D12"/>
  <sheetViews>
    <sheetView workbookViewId="0">
      <selection activeCell="D20" sqref="D20"/>
    </sheetView>
  </sheetViews>
  <sheetFormatPr baseColWidth="10" defaultRowHeight="16" x14ac:dyDescent="0.2"/>
  <cols>
    <col min="1" max="1" width="45.6640625" customWidth="1"/>
    <col min="2" max="2" width="37.83203125" customWidth="1"/>
    <col min="3" max="3" width="11.1640625" bestFit="1" customWidth="1"/>
  </cols>
  <sheetData>
    <row r="1" spans="1:4" x14ac:dyDescent="0.2">
      <c r="B1" s="4" t="s">
        <v>19</v>
      </c>
      <c r="C1" s="4"/>
      <c r="D1" s="4"/>
    </row>
    <row r="2" spans="1:4" x14ac:dyDescent="0.2">
      <c r="A2" t="s">
        <v>13</v>
      </c>
      <c r="B2" s="6">
        <v>514000000</v>
      </c>
    </row>
    <row r="3" spans="1:4" x14ac:dyDescent="0.2">
      <c r="A3" t="s">
        <v>14</v>
      </c>
      <c r="B3" s="6">
        <v>228000000</v>
      </c>
    </row>
    <row r="4" spans="1:4" x14ac:dyDescent="0.2">
      <c r="A4" t="s">
        <v>15</v>
      </c>
      <c r="B4" s="6">
        <v>201000000</v>
      </c>
    </row>
    <row r="5" spans="1:4" x14ac:dyDescent="0.2">
      <c r="A5" s="3" t="s">
        <v>58</v>
      </c>
      <c r="B5" s="7">
        <f>AVERAGE(B2:B4)</f>
        <v>314333333.33333331</v>
      </c>
    </row>
    <row r="6" spans="1:4" x14ac:dyDescent="0.2">
      <c r="A6" s="3" t="s">
        <v>57</v>
      </c>
      <c r="B6" s="7">
        <f>STDEV(B2:B4)</f>
        <v>173442593.76904321</v>
      </c>
    </row>
    <row r="7" spans="1:4" x14ac:dyDescent="0.2">
      <c r="B7" s="6"/>
    </row>
    <row r="8" spans="1:4" x14ac:dyDescent="0.2">
      <c r="A8" s="1" t="s">
        <v>16</v>
      </c>
      <c r="B8" s="6">
        <v>1810000000</v>
      </c>
    </row>
    <row r="9" spans="1:4" x14ac:dyDescent="0.2">
      <c r="A9" s="1" t="s">
        <v>17</v>
      </c>
      <c r="B9" s="6">
        <v>1420000000</v>
      </c>
    </row>
    <row r="10" spans="1:4" x14ac:dyDescent="0.2">
      <c r="A10" s="1" t="s">
        <v>18</v>
      </c>
      <c r="B10" s="6">
        <v>1120000000</v>
      </c>
    </row>
    <row r="11" spans="1:4" x14ac:dyDescent="0.2">
      <c r="A11" s="3" t="s">
        <v>58</v>
      </c>
      <c r="B11" s="8">
        <f>AVERAGE(B8:B10)</f>
        <v>1450000000</v>
      </c>
    </row>
    <row r="12" spans="1:4" x14ac:dyDescent="0.2">
      <c r="A12" s="3" t="s">
        <v>57</v>
      </c>
      <c r="B12" s="8">
        <f>STDEV(B8:B10)</f>
        <v>345976877.84012389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43F7E-8D52-0848-82FD-79457F65AEC9}">
  <dimension ref="A1:E9"/>
  <sheetViews>
    <sheetView workbookViewId="0">
      <selection activeCell="F22" sqref="F22"/>
    </sheetView>
  </sheetViews>
  <sheetFormatPr baseColWidth="10" defaultRowHeight="16" x14ac:dyDescent="0.2"/>
  <cols>
    <col min="1" max="1" width="44.5" customWidth="1"/>
  </cols>
  <sheetData>
    <row r="1" spans="1:5" x14ac:dyDescent="0.2">
      <c r="A1" s="4" t="s">
        <v>61</v>
      </c>
      <c r="B1" s="4">
        <v>2</v>
      </c>
      <c r="C1" s="4">
        <v>2.5</v>
      </c>
      <c r="D1" s="4">
        <v>3</v>
      </c>
      <c r="E1" s="4">
        <v>4</v>
      </c>
    </row>
    <row r="2" spans="1:5" x14ac:dyDescent="0.2">
      <c r="A2" t="s">
        <v>20</v>
      </c>
      <c r="C2" s="2">
        <v>185.6</v>
      </c>
    </row>
    <row r="3" spans="1:5" x14ac:dyDescent="0.2">
      <c r="A3" t="s">
        <v>21</v>
      </c>
      <c r="C3" s="2">
        <v>196.6</v>
      </c>
    </row>
    <row r="4" spans="1:5" x14ac:dyDescent="0.2">
      <c r="A4" s="1" t="s">
        <v>22</v>
      </c>
      <c r="C4" s="2">
        <v>183.6</v>
      </c>
    </row>
    <row r="5" spans="1:5" x14ac:dyDescent="0.2">
      <c r="A5" s="1" t="s">
        <v>23</v>
      </c>
      <c r="B5" s="2">
        <v>181.1</v>
      </c>
      <c r="D5" s="2">
        <v>218.7</v>
      </c>
      <c r="E5" s="2">
        <v>212.3</v>
      </c>
    </row>
    <row r="6" spans="1:5" x14ac:dyDescent="0.2">
      <c r="A6" s="1" t="s">
        <v>24</v>
      </c>
      <c r="B6" s="2">
        <v>187.1</v>
      </c>
      <c r="D6" s="2">
        <v>226.5</v>
      </c>
      <c r="E6" s="2">
        <v>267.3</v>
      </c>
    </row>
    <row r="7" spans="1:5" x14ac:dyDescent="0.2">
      <c r="A7" s="1" t="s">
        <v>25</v>
      </c>
      <c r="B7" s="2">
        <v>167.8</v>
      </c>
      <c r="D7" s="2">
        <v>211.2</v>
      </c>
      <c r="E7" s="2">
        <v>225.3</v>
      </c>
    </row>
    <row r="8" spans="1:5" x14ac:dyDescent="0.2">
      <c r="A8" s="3" t="s">
        <v>58</v>
      </c>
      <c r="B8" s="4">
        <f>AVERAGE(B5:B7)</f>
        <v>178.66666666666666</v>
      </c>
      <c r="C8" s="4">
        <f>AVERAGE(C2:C4)</f>
        <v>188.6</v>
      </c>
      <c r="D8" s="4">
        <f t="shared" ref="D8:E8" si="0">AVERAGE(D5:D7)</f>
        <v>218.79999999999998</v>
      </c>
      <c r="E8" s="4">
        <f t="shared" si="0"/>
        <v>234.9666666666667</v>
      </c>
    </row>
    <row r="9" spans="1:5" x14ac:dyDescent="0.2">
      <c r="A9" s="3" t="s">
        <v>57</v>
      </c>
      <c r="B9" s="4">
        <f>STDEV(B5:B7)</f>
        <v>9.8774153164344138</v>
      </c>
      <c r="C9" s="4">
        <f>STDEV(C2:C4)</f>
        <v>7</v>
      </c>
      <c r="D9" s="4">
        <f t="shared" ref="D9:E9" si="1">STDEV(D5:D7)</f>
        <v>7.6504901803740708</v>
      </c>
      <c r="E9" s="4">
        <f t="shared" si="1"/>
        <v>28.746014216467181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6DCA8-930D-C549-B204-4C580E964A41}">
  <dimension ref="A1:E9"/>
  <sheetViews>
    <sheetView workbookViewId="0">
      <selection activeCell="D17" sqref="D17"/>
    </sheetView>
  </sheetViews>
  <sheetFormatPr baseColWidth="10" defaultRowHeight="16" x14ac:dyDescent="0.2"/>
  <cols>
    <col min="1" max="1" width="44.5" customWidth="1"/>
  </cols>
  <sheetData>
    <row r="1" spans="1:5" x14ac:dyDescent="0.2">
      <c r="A1" s="4" t="s">
        <v>61</v>
      </c>
      <c r="B1" s="4">
        <v>2</v>
      </c>
      <c r="C1" s="4">
        <v>2.5</v>
      </c>
      <c r="D1" s="4">
        <v>3</v>
      </c>
      <c r="E1" s="4">
        <v>4</v>
      </c>
    </row>
    <row r="2" spans="1:5" x14ac:dyDescent="0.2">
      <c r="A2" t="s">
        <v>26</v>
      </c>
      <c r="C2">
        <v>5.46</v>
      </c>
    </row>
    <row r="3" spans="1:5" x14ac:dyDescent="0.2">
      <c r="A3" t="s">
        <v>27</v>
      </c>
      <c r="C3">
        <v>5.81</v>
      </c>
    </row>
    <row r="4" spans="1:5" x14ac:dyDescent="0.2">
      <c r="A4" s="1" t="s">
        <v>28</v>
      </c>
      <c r="C4">
        <v>5.7</v>
      </c>
    </row>
    <row r="5" spans="1:5" x14ac:dyDescent="0.2">
      <c r="A5" s="1" t="s">
        <v>29</v>
      </c>
      <c r="B5">
        <v>5.82</v>
      </c>
      <c r="D5">
        <v>5.37</v>
      </c>
      <c r="E5">
        <v>5.46</v>
      </c>
    </row>
    <row r="6" spans="1:5" x14ac:dyDescent="0.2">
      <c r="A6" s="1" t="s">
        <v>30</v>
      </c>
      <c r="B6">
        <v>5.79</v>
      </c>
      <c r="D6">
        <v>5.28</v>
      </c>
      <c r="E6">
        <v>5.38</v>
      </c>
    </row>
    <row r="7" spans="1:5" x14ac:dyDescent="0.2">
      <c r="A7" s="1" t="s">
        <v>31</v>
      </c>
      <c r="B7">
        <v>5.85</v>
      </c>
      <c r="D7">
        <v>5.39</v>
      </c>
      <c r="E7">
        <v>5.35</v>
      </c>
    </row>
    <row r="8" spans="1:5" x14ac:dyDescent="0.2">
      <c r="A8" s="3" t="s">
        <v>58</v>
      </c>
      <c r="B8">
        <f>AVERAGE(B2:B7)</f>
        <v>5.82</v>
      </c>
      <c r="C8">
        <f t="shared" ref="C8:E8" si="0">AVERAGE(C2:C7)</f>
        <v>5.6566666666666663</v>
      </c>
      <c r="D8">
        <f t="shared" si="0"/>
        <v>5.3466666666666667</v>
      </c>
      <c r="E8">
        <f t="shared" si="0"/>
        <v>5.3966666666666656</v>
      </c>
    </row>
    <row r="9" spans="1:5" x14ac:dyDescent="0.2">
      <c r="A9" s="3" t="s">
        <v>57</v>
      </c>
      <c r="B9">
        <f>STDEV(B2:B7)</f>
        <v>2.9999999999999805E-2</v>
      </c>
      <c r="C9">
        <f t="shared" ref="C9:E9" si="1">STDEV(C2:C7)</f>
        <v>0.17897858344878387</v>
      </c>
      <c r="D9">
        <f t="shared" si="1"/>
        <v>5.8594652770822916E-2</v>
      </c>
      <c r="E9">
        <f t="shared" si="1"/>
        <v>5.6862407030773408E-2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A2DE2-BC6E-4243-91FE-2121E7BCD059}">
  <dimension ref="A1:E20"/>
  <sheetViews>
    <sheetView workbookViewId="0">
      <selection activeCell="F32" sqref="F32"/>
    </sheetView>
  </sheetViews>
  <sheetFormatPr baseColWidth="10" defaultRowHeight="16" x14ac:dyDescent="0.2"/>
  <cols>
    <col min="1" max="1" width="52" customWidth="1"/>
  </cols>
  <sheetData>
    <row r="1" spans="1:5" x14ac:dyDescent="0.2">
      <c r="A1" s="4" t="s">
        <v>61</v>
      </c>
      <c r="B1" s="4">
        <v>2</v>
      </c>
      <c r="C1" s="4">
        <v>2.5</v>
      </c>
      <c r="D1" s="4">
        <v>3</v>
      </c>
      <c r="E1" s="4">
        <v>4</v>
      </c>
    </row>
    <row r="2" spans="1:5" x14ac:dyDescent="0.2">
      <c r="A2" s="4"/>
      <c r="B2" s="4"/>
      <c r="C2" s="4"/>
      <c r="D2" s="4"/>
      <c r="E2" s="4"/>
    </row>
    <row r="3" spans="1:5" x14ac:dyDescent="0.2">
      <c r="A3" t="s">
        <v>32</v>
      </c>
      <c r="C3">
        <v>102.0257</v>
      </c>
    </row>
    <row r="4" spans="1:5" x14ac:dyDescent="0.2">
      <c r="A4" t="s">
        <v>33</v>
      </c>
      <c r="C4">
        <v>100.7051</v>
      </c>
    </row>
    <row r="5" spans="1:5" x14ac:dyDescent="0.2">
      <c r="A5" s="1" t="s">
        <v>34</v>
      </c>
      <c r="C5">
        <v>97.806799999999996</v>
      </c>
    </row>
    <row r="6" spans="1:5" x14ac:dyDescent="0.2">
      <c r="A6" s="1" t="s">
        <v>35</v>
      </c>
      <c r="B6">
        <v>100.9691</v>
      </c>
      <c r="D6">
        <v>89.168499999999995</v>
      </c>
      <c r="E6">
        <v>91.516000000000005</v>
      </c>
    </row>
    <row r="7" spans="1:5" x14ac:dyDescent="0.2">
      <c r="A7" s="1" t="s">
        <v>36</v>
      </c>
      <c r="B7">
        <v>100.17740000000001</v>
      </c>
      <c r="D7">
        <v>86.827200000000005</v>
      </c>
      <c r="E7">
        <v>89.429000000000002</v>
      </c>
    </row>
    <row r="8" spans="1:5" x14ac:dyDescent="0.2">
      <c r="A8" s="1" t="s">
        <v>37</v>
      </c>
      <c r="B8">
        <v>101.76139999999999</v>
      </c>
      <c r="D8">
        <v>89.689599999999999</v>
      </c>
      <c r="E8">
        <v>88.6477</v>
      </c>
    </row>
    <row r="9" spans="1:5" x14ac:dyDescent="0.2">
      <c r="A9" s="3" t="s">
        <v>58</v>
      </c>
      <c r="B9" s="4">
        <f>AVERAGE(B6:B8)</f>
        <v>100.96929999999999</v>
      </c>
      <c r="C9" s="4">
        <f>AVERAGE(C3:C5)</f>
        <v>100.17919999999999</v>
      </c>
      <c r="D9" s="4">
        <f t="shared" ref="D9:E9" si="0">AVERAGE(D6:D8)</f>
        <v>88.561766666666657</v>
      </c>
      <c r="E9" s="4">
        <f t="shared" si="0"/>
        <v>89.864233333333331</v>
      </c>
    </row>
    <row r="10" spans="1:5" x14ac:dyDescent="0.2">
      <c r="A10" s="3" t="s">
        <v>57</v>
      </c>
      <c r="B10" s="4">
        <f>STDEV(B6:B8)</f>
        <v>0.79200001893938821</v>
      </c>
      <c r="C10" s="4">
        <f>STDEV(C3:C5)</f>
        <v>2.1580563963900508</v>
      </c>
      <c r="D10" s="4">
        <f>STDEV(D6:D8)</f>
        <v>1.5246073079102436</v>
      </c>
      <c r="E10" s="4">
        <f>STDEV(E6:E8)</f>
        <v>1.4828544309315532</v>
      </c>
    </row>
    <row r="13" spans="1:5" x14ac:dyDescent="0.2">
      <c r="A13" t="s">
        <v>38</v>
      </c>
      <c r="C13">
        <v>217.4205</v>
      </c>
    </row>
    <row r="14" spans="1:5" x14ac:dyDescent="0.2">
      <c r="A14" t="s">
        <v>39</v>
      </c>
      <c r="C14">
        <v>215.82480000000001</v>
      </c>
    </row>
    <row r="15" spans="1:5" x14ac:dyDescent="0.2">
      <c r="A15" s="1" t="s">
        <v>40</v>
      </c>
      <c r="C15">
        <v>212.32079999999999</v>
      </c>
    </row>
    <row r="16" spans="1:5" x14ac:dyDescent="0.2">
      <c r="A16" s="1" t="s">
        <v>41</v>
      </c>
      <c r="B16">
        <v>216.1438</v>
      </c>
      <c r="D16">
        <v>201.86439999999999</v>
      </c>
      <c r="E16">
        <v>204.70769999999999</v>
      </c>
    </row>
    <row r="17" spans="1:5" x14ac:dyDescent="0.2">
      <c r="A17" s="1" t="s">
        <v>42</v>
      </c>
      <c r="B17">
        <v>215.18709999999999</v>
      </c>
      <c r="D17">
        <v>199.0275</v>
      </c>
      <c r="E17">
        <v>202.18</v>
      </c>
    </row>
    <row r="18" spans="1:5" x14ac:dyDescent="0.2">
      <c r="A18" s="1" t="s">
        <v>43</v>
      </c>
      <c r="B18">
        <v>217.10120000000001</v>
      </c>
      <c r="D18">
        <v>202.4957</v>
      </c>
      <c r="E18">
        <v>201.23339999999999</v>
      </c>
    </row>
    <row r="19" spans="1:5" x14ac:dyDescent="0.2">
      <c r="A19" s="3" t="s">
        <v>58</v>
      </c>
      <c r="B19" s="4">
        <f>AVERAGE(B16:B18)</f>
        <v>216.14403333333334</v>
      </c>
      <c r="C19" s="4">
        <f>AVERAGE(C13:C15)</f>
        <v>215.18870000000001</v>
      </c>
      <c r="D19" s="4">
        <f>AVERAGE(D16:D18)</f>
        <v>201.1292</v>
      </c>
      <c r="E19" s="4">
        <f>AVERAGE(E16:E18)</f>
        <v>202.70703333333333</v>
      </c>
    </row>
    <row r="20" spans="1:5" x14ac:dyDescent="0.2">
      <c r="A20" s="3" t="s">
        <v>57</v>
      </c>
      <c r="B20" s="4">
        <f>STDEV(B16:B18)</f>
        <v>0.95705002133292461</v>
      </c>
      <c r="C20" s="4">
        <f>STDEV(C13:C15)</f>
        <v>2.6086782917791993</v>
      </c>
      <c r="D20" s="4">
        <f>STDEV(D16:D18)</f>
        <v>1.847293179221962</v>
      </c>
      <c r="E20" s="4">
        <f>STDEV(E16:E18)</f>
        <v>1.7961105821561554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1C</vt:lpstr>
      <vt:lpstr>Figure 1D</vt:lpstr>
      <vt:lpstr>Figure 1E</vt:lpstr>
      <vt:lpstr>Figure 1F</vt:lpstr>
      <vt:lpstr>Figure 1G</vt:lpstr>
      <vt:lpstr>Figure 1H</vt:lpstr>
      <vt:lpstr>Figure 1I</vt:lpstr>
      <vt:lpstr>Figure 1J</vt:lpstr>
      <vt:lpstr>Figure 2</vt:lpstr>
      <vt:lpstr>Figure 4</vt:lpstr>
      <vt:lpstr>Figure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ruthnegru737@gmail.com</dc:creator>
  <cp:keywords/>
  <dc:description/>
  <cp:lastModifiedBy>Ruth Negru</cp:lastModifiedBy>
  <dcterms:created xsi:type="dcterms:W3CDTF">2025-03-17T16:16:48Z</dcterms:created>
  <dcterms:modified xsi:type="dcterms:W3CDTF">2025-10-20T18:16:28Z</dcterms:modified>
  <cp:category/>
</cp:coreProperties>
</file>